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dati pubblicati nel Web\PTA\"/>
    </mc:Choice>
  </mc:AlternateContent>
  <bookViews>
    <workbookView xWindow="0" yWindow="0" windowWidth="20490" windowHeight="7620"/>
  </bookViews>
  <sheets>
    <sheet name="Foglio1" sheetId="1" r:id="rId1"/>
  </sheets>
  <definedNames>
    <definedName name="_xlnm.Print_Area" localSheetId="0">Foglio1!$A$1:$R$52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1" l="1"/>
  <c r="L51" i="1"/>
  <c r="J51" i="1"/>
  <c r="I51" i="1"/>
  <c r="G51" i="1"/>
  <c r="F51" i="1"/>
  <c r="D51" i="1"/>
  <c r="C51" i="1"/>
  <c r="P50" i="1"/>
  <c r="O50" i="1"/>
  <c r="Q50" i="1" s="1"/>
  <c r="N50" i="1"/>
  <c r="K50" i="1"/>
  <c r="H50" i="1"/>
  <c r="E50" i="1"/>
  <c r="P49" i="1"/>
  <c r="O49" i="1"/>
  <c r="Q49" i="1" s="1"/>
  <c r="N49" i="1"/>
  <c r="K49" i="1"/>
  <c r="H49" i="1"/>
  <c r="E49" i="1"/>
  <c r="P48" i="1"/>
  <c r="O48" i="1"/>
  <c r="Q48" i="1" s="1"/>
  <c r="N48" i="1"/>
  <c r="K48" i="1"/>
  <c r="H48" i="1"/>
  <c r="E48" i="1"/>
  <c r="P47" i="1"/>
  <c r="P51" i="1" s="1"/>
  <c r="O47" i="1"/>
  <c r="O51" i="1" s="1"/>
  <c r="Q51" i="1" s="1"/>
  <c r="N47" i="1"/>
  <c r="N51" i="1" s="1"/>
  <c r="K47" i="1"/>
  <c r="K51" i="1" s="1"/>
  <c r="H47" i="1"/>
  <c r="H51" i="1" s="1"/>
  <c r="E47" i="1"/>
  <c r="E51" i="1" s="1"/>
  <c r="M46" i="1"/>
  <c r="L46" i="1"/>
  <c r="L52" i="1" s="1"/>
  <c r="J46" i="1"/>
  <c r="J52" i="1" s="1"/>
  <c r="I46" i="1"/>
  <c r="G46" i="1"/>
  <c r="F46" i="1"/>
  <c r="D46" i="1"/>
  <c r="C46" i="1"/>
  <c r="P45" i="1"/>
  <c r="O45" i="1"/>
  <c r="Q45" i="1" s="1"/>
  <c r="N45" i="1"/>
  <c r="K45" i="1"/>
  <c r="H45" i="1"/>
  <c r="E45" i="1"/>
  <c r="P44" i="1"/>
  <c r="O44" i="1"/>
  <c r="Q44" i="1" s="1"/>
  <c r="N44" i="1"/>
  <c r="K44" i="1"/>
  <c r="H44" i="1"/>
  <c r="E44" i="1"/>
  <c r="P43" i="1"/>
  <c r="O43" i="1"/>
  <c r="Q43" i="1" s="1"/>
  <c r="N43" i="1"/>
  <c r="K43" i="1"/>
  <c r="H43" i="1"/>
  <c r="E43" i="1"/>
  <c r="P42" i="1"/>
  <c r="P46" i="1" s="1"/>
  <c r="O42" i="1"/>
  <c r="O46" i="1" s="1"/>
  <c r="N42" i="1"/>
  <c r="N46" i="1" s="1"/>
  <c r="K42" i="1"/>
  <c r="K46" i="1" s="1"/>
  <c r="H42" i="1"/>
  <c r="H46" i="1" s="1"/>
  <c r="E42" i="1"/>
  <c r="E46" i="1" s="1"/>
  <c r="M41" i="1"/>
  <c r="L41" i="1"/>
  <c r="J41" i="1"/>
  <c r="I41" i="1"/>
  <c r="G41" i="1"/>
  <c r="F41" i="1"/>
  <c r="D41" i="1"/>
  <c r="C41" i="1"/>
  <c r="P40" i="1"/>
  <c r="O40" i="1"/>
  <c r="Q40" i="1" s="1"/>
  <c r="N40" i="1"/>
  <c r="K40" i="1"/>
  <c r="H40" i="1"/>
  <c r="E40" i="1"/>
  <c r="P39" i="1"/>
  <c r="O39" i="1"/>
  <c r="Q39" i="1" s="1"/>
  <c r="N39" i="1"/>
  <c r="K39" i="1"/>
  <c r="H39" i="1"/>
  <c r="E39" i="1"/>
  <c r="P38" i="1"/>
  <c r="O38" i="1"/>
  <c r="Q38" i="1" s="1"/>
  <c r="N38" i="1"/>
  <c r="K38" i="1"/>
  <c r="H38" i="1"/>
  <c r="E38" i="1"/>
  <c r="P37" i="1"/>
  <c r="O37" i="1"/>
  <c r="O41" i="1" s="1"/>
  <c r="Q41" i="1" s="1"/>
  <c r="N37" i="1"/>
  <c r="K37" i="1"/>
  <c r="K41" i="1" s="1"/>
  <c r="H37" i="1"/>
  <c r="E37" i="1"/>
  <c r="E41" i="1" s="1"/>
  <c r="P36" i="1"/>
  <c r="P41" i="1" s="1"/>
  <c r="O36" i="1"/>
  <c r="Q36" i="1" s="1"/>
  <c r="N36" i="1"/>
  <c r="N41" i="1" s="1"/>
  <c r="K36" i="1"/>
  <c r="H36" i="1"/>
  <c r="H41" i="1" s="1"/>
  <c r="E36" i="1"/>
  <c r="M35" i="1"/>
  <c r="L35" i="1"/>
  <c r="J35" i="1"/>
  <c r="I35" i="1"/>
  <c r="G35" i="1"/>
  <c r="F35" i="1"/>
  <c r="D35" i="1"/>
  <c r="P35" i="1" s="1"/>
  <c r="C35" i="1"/>
  <c r="O35" i="1" s="1"/>
  <c r="P34" i="1"/>
  <c r="O34" i="1"/>
  <c r="Q34" i="1" s="1"/>
  <c r="N34" i="1"/>
  <c r="K34" i="1"/>
  <c r="H34" i="1"/>
  <c r="E34" i="1"/>
  <c r="P33" i="1"/>
  <c r="O33" i="1"/>
  <c r="Q33" i="1" s="1"/>
  <c r="N33" i="1"/>
  <c r="K33" i="1"/>
  <c r="H33" i="1"/>
  <c r="E33" i="1"/>
  <c r="P32" i="1"/>
  <c r="O32" i="1"/>
  <c r="Q32" i="1" s="1"/>
  <c r="N32" i="1"/>
  <c r="K32" i="1"/>
  <c r="H32" i="1"/>
  <c r="E32" i="1"/>
  <c r="P31" i="1"/>
  <c r="O31" i="1"/>
  <c r="Q31" i="1" s="1"/>
  <c r="N31" i="1"/>
  <c r="K31" i="1"/>
  <c r="H31" i="1"/>
  <c r="E31" i="1"/>
  <c r="P30" i="1"/>
  <c r="O30" i="1"/>
  <c r="Q30" i="1" s="1"/>
  <c r="N30" i="1"/>
  <c r="K30" i="1"/>
  <c r="H30" i="1"/>
  <c r="E30" i="1"/>
  <c r="P29" i="1"/>
  <c r="O29" i="1"/>
  <c r="Q29" i="1" s="1"/>
  <c r="N29" i="1"/>
  <c r="K29" i="1"/>
  <c r="K35" i="1" s="1"/>
  <c r="H29" i="1"/>
  <c r="E29" i="1"/>
  <c r="E35" i="1" s="1"/>
  <c r="P28" i="1"/>
  <c r="O28" i="1"/>
  <c r="Q28" i="1" s="1"/>
  <c r="N28" i="1"/>
  <c r="N35" i="1" s="1"/>
  <c r="K28" i="1"/>
  <c r="H28" i="1"/>
  <c r="H35" i="1" s="1"/>
  <c r="E28" i="1"/>
  <c r="M27" i="1"/>
  <c r="M52" i="1" s="1"/>
  <c r="L27" i="1"/>
  <c r="J27" i="1"/>
  <c r="I27" i="1"/>
  <c r="I52" i="1" s="1"/>
  <c r="P26" i="1"/>
  <c r="O26" i="1"/>
  <c r="Q26" i="1" s="1"/>
  <c r="N26" i="1"/>
  <c r="K26" i="1"/>
  <c r="H26" i="1"/>
  <c r="E26" i="1"/>
  <c r="P25" i="1"/>
  <c r="O25" i="1"/>
  <c r="Q25" i="1" s="1"/>
  <c r="N25" i="1"/>
  <c r="K25" i="1"/>
  <c r="H25" i="1"/>
  <c r="E25" i="1"/>
  <c r="P24" i="1"/>
  <c r="O24" i="1"/>
  <c r="Q24" i="1" s="1"/>
  <c r="N24" i="1"/>
  <c r="K24" i="1"/>
  <c r="H24" i="1"/>
  <c r="E24" i="1"/>
  <c r="P23" i="1"/>
  <c r="O23" i="1"/>
  <c r="Q23" i="1" s="1"/>
  <c r="N23" i="1"/>
  <c r="K23" i="1"/>
  <c r="H23" i="1"/>
  <c r="E23" i="1"/>
  <c r="P22" i="1"/>
  <c r="O22" i="1"/>
  <c r="Q22" i="1" s="1"/>
  <c r="N22" i="1"/>
  <c r="K22" i="1"/>
  <c r="H22" i="1"/>
  <c r="E22" i="1"/>
  <c r="N21" i="1"/>
  <c r="N27" i="1" s="1"/>
  <c r="N52" i="1" s="1"/>
  <c r="K21" i="1"/>
  <c r="K27" i="1" s="1"/>
  <c r="K52" i="1" s="1"/>
  <c r="G21" i="1"/>
  <c r="G27" i="1" s="1"/>
  <c r="G52" i="1" s="1"/>
  <c r="F21" i="1"/>
  <c r="F27" i="1" s="1"/>
  <c r="F52" i="1" s="1"/>
  <c r="D21" i="1"/>
  <c r="D27" i="1" s="1"/>
  <c r="D52" i="1" s="1"/>
  <c r="C21" i="1"/>
  <c r="C27" i="1" s="1"/>
  <c r="C52" i="1" s="1"/>
  <c r="N11" i="1"/>
  <c r="M11" i="1"/>
  <c r="K11" i="1"/>
  <c r="J11" i="1"/>
  <c r="H11" i="1"/>
  <c r="G11" i="1"/>
  <c r="E11" i="1"/>
  <c r="D11" i="1"/>
  <c r="Q10" i="1"/>
  <c r="P10" i="1"/>
  <c r="R10" i="1" s="1"/>
  <c r="O10" i="1"/>
  <c r="L10" i="1"/>
  <c r="I10" i="1"/>
  <c r="F10" i="1"/>
  <c r="Q9" i="1"/>
  <c r="P9" i="1"/>
  <c r="R9" i="1" s="1"/>
  <c r="O9" i="1"/>
  <c r="L9" i="1"/>
  <c r="I9" i="1"/>
  <c r="F9" i="1"/>
  <c r="Q8" i="1"/>
  <c r="P8" i="1"/>
  <c r="R8" i="1" s="1"/>
  <c r="O8" i="1"/>
  <c r="L8" i="1"/>
  <c r="I8" i="1"/>
  <c r="F8" i="1"/>
  <c r="Q7" i="1"/>
  <c r="P7" i="1"/>
  <c r="R7" i="1" s="1"/>
  <c r="O7" i="1"/>
  <c r="L7" i="1"/>
  <c r="I7" i="1"/>
  <c r="F7" i="1"/>
  <c r="Q6" i="1"/>
  <c r="P6" i="1"/>
  <c r="O6" i="1"/>
  <c r="L6" i="1"/>
  <c r="I6" i="1"/>
  <c r="F6" i="1"/>
  <c r="Q35" i="1" l="1"/>
  <c r="L11" i="1"/>
  <c r="I11" i="1"/>
  <c r="Q11" i="1"/>
  <c r="P11" i="1"/>
  <c r="F11" i="1"/>
  <c r="O11" i="1"/>
  <c r="E21" i="1"/>
  <c r="E27" i="1" s="1"/>
  <c r="E52" i="1" s="1"/>
  <c r="O21" i="1"/>
  <c r="Q37" i="1"/>
  <c r="Q47" i="1"/>
  <c r="H21" i="1"/>
  <c r="H27" i="1" s="1"/>
  <c r="H52" i="1" s="1"/>
  <c r="P21" i="1"/>
  <c r="P27" i="1" s="1"/>
  <c r="P52" i="1" s="1"/>
  <c r="Q42" i="1"/>
  <c r="Q46" i="1" s="1"/>
  <c r="R6" i="1"/>
  <c r="R11" i="1" s="1"/>
  <c r="O27" i="1" l="1"/>
  <c r="O52" i="1" s="1"/>
  <c r="Q21" i="1"/>
  <c r="Q27" i="1" s="1"/>
  <c r="Q52" i="1" s="1"/>
</calcChain>
</file>

<file path=xl/sharedStrings.xml><?xml version="1.0" encoding="utf-8"?>
<sst xmlns="http://schemas.openxmlformats.org/spreadsheetml/2006/main" count="91" uniqueCount="44">
  <si>
    <t>Tab.1 Personale tecnico amministrativo e dirigente distinto per età, genere e tipologia di contratto. Dati al 31.12.2020</t>
  </si>
  <si>
    <t>Età</t>
  </si>
  <si>
    <t>PTA e Dirigenti a tempo indeterminato</t>
  </si>
  <si>
    <t>PTA e Dirigenti a tempo determinato [1]</t>
  </si>
  <si>
    <t>Altro personale a tempo indeterminato</t>
  </si>
  <si>
    <t>Altro personale a tempo determinato[2]</t>
  </si>
  <si>
    <t>Ateneo</t>
  </si>
  <si>
    <t>F</t>
  </si>
  <si>
    <t>M</t>
  </si>
  <si>
    <t>Totale</t>
  </si>
  <si>
    <t>&lt;= 30</t>
  </si>
  <si>
    <t>31-40</t>
  </si>
  <si>
    <t>41-50</t>
  </si>
  <si>
    <t>51-60</t>
  </si>
  <si>
    <t>61-70</t>
  </si>
  <si>
    <t>[1] Escluso il DG</t>
  </si>
  <si>
    <t>MACRO-STRUTTURA</t>
  </si>
  <si>
    <t>AREA</t>
  </si>
  <si>
    <t>CATEGORIA E GENERE</t>
  </si>
  <si>
    <t>B</t>
  </si>
  <si>
    <t>C</t>
  </si>
  <si>
    <t>D</t>
  </si>
  <si>
    <t>EP</t>
  </si>
  <si>
    <t>TOTALE ATENEO</t>
  </si>
  <si>
    <t>Area amministrativa</t>
  </si>
  <si>
    <t>Area amministrativa-gestionale</t>
  </si>
  <si>
    <t>Area biblioteche</t>
  </si>
  <si>
    <t>Area servizi generali e tecnici</t>
  </si>
  <si>
    <t>Area Socio-sanitaria</t>
  </si>
  <si>
    <t>Area tecnica, tecnico-scientifica ed elaborazione dati</t>
  </si>
  <si>
    <t>DIPARTIMENTI</t>
  </si>
  <si>
    <t>Area medico-odontoiatrica e socio-sanitaria</t>
  </si>
  <si>
    <t>DIPARTIMENTI totale</t>
  </si>
  <si>
    <t>CENTRI</t>
  </si>
  <si>
    <t>CENTRI totale</t>
  </si>
  <si>
    <t>POLI</t>
  </si>
  <si>
    <t>POLI totale</t>
  </si>
  <si>
    <t>SCUOLE</t>
  </si>
  <si>
    <t>SCUOLE totale</t>
  </si>
  <si>
    <t>Totale complessivo</t>
  </si>
  <si>
    <t>Tab.2 Personale tecnico amministrativo distinto per macrostruttura di afferenza, area di inquadramento categoria e genere. Dati al 31.12.2020</t>
  </si>
  <si>
    <t>AMMINISTRAZIONE CENTRALE</t>
  </si>
  <si>
    <t>AMMINISTRAZIONE CENTRALE Totale</t>
  </si>
  <si>
    <t>[2] Altro personale: CEL, Tecnologi, Operai Agricoli, Personale in comando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</si>
</sst>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3" fontId="0" fillId="0" borderId="0" xfId="0" applyNumberFormat="1"/>
    <xf numFmtId="0" fontId="0" fillId="0" borderId="0" xfId="0" applyBorder="1"/>
    <xf numFmtId="0" fontId="3" fillId="0" borderId="0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1" applyNumberFormat="1" applyFont="1" applyBorder="1" applyAlignment="1">
      <alignment horizontal="center"/>
    </xf>
    <xf numFmtId="0" fontId="5" fillId="0" borderId="13" xfId="0" applyFont="1" applyBorder="1"/>
    <xf numFmtId="3" fontId="5" fillId="0" borderId="14" xfId="1" applyNumberFormat="1" applyFont="1" applyBorder="1" applyAlignment="1">
      <alignment horizontal="center"/>
    </xf>
    <xf numFmtId="3" fontId="5" fillId="0" borderId="15" xfId="1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22" xfId="0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5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1" applyNumberFormat="1" applyFont="1" applyBorder="1" applyAlignment="1">
      <alignment horizontal="center"/>
    </xf>
    <xf numFmtId="3" fontId="5" fillId="0" borderId="28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6" xfId="0" applyBorder="1"/>
    <xf numFmtId="3" fontId="5" fillId="0" borderId="7" xfId="1" applyNumberFormat="1" applyFont="1" applyBorder="1" applyAlignment="1">
      <alignment horizontal="left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3" fontId="2" fillId="0" borderId="20" xfId="1" applyNumberFormat="1" applyFont="1" applyBorder="1" applyAlignment="1">
      <alignment horizontal="center" vertical="center"/>
    </xf>
    <xf numFmtId="3" fontId="2" fillId="0" borderId="32" xfId="1" applyNumberFormat="1" applyFont="1" applyBorder="1" applyAlignment="1">
      <alignment horizontal="center" vertical="center"/>
    </xf>
    <xf numFmtId="3" fontId="3" fillId="0" borderId="26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/>
    </xf>
    <xf numFmtId="3" fontId="5" fillId="0" borderId="34" xfId="1" applyNumberFormat="1" applyFont="1" applyBorder="1" applyAlignment="1">
      <alignment horizontal="center" vertical="center"/>
    </xf>
    <xf numFmtId="3" fontId="5" fillId="0" borderId="35" xfId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3"/>
  <sheetViews>
    <sheetView showGridLines="0" tabSelected="1" zoomScaleNormal="100" zoomScaleSheetLayoutView="70" workbookViewId="0">
      <selection activeCell="M62" sqref="M62"/>
    </sheetView>
  </sheetViews>
  <sheetFormatPr defaultRowHeight="15" x14ac:dyDescent="0.25"/>
  <cols>
    <col min="1" max="1" width="28.5703125" customWidth="1"/>
    <col min="2" max="2" width="48.85546875" bestFit="1" customWidth="1"/>
  </cols>
  <sheetData>
    <row r="2" spans="1:18" x14ac:dyDescent="0.25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</row>
    <row r="3" spans="1:18" ht="15.75" thickBot="1" x14ac:dyDescent="0.3">
      <c r="C3" s="2"/>
      <c r="D3" s="2"/>
      <c r="E3" s="2"/>
      <c r="F3" s="2"/>
      <c r="G3" s="2"/>
      <c r="H3" s="2"/>
      <c r="I3" s="2"/>
      <c r="J3" s="2"/>
      <c r="K3" s="2"/>
      <c r="L3" s="2"/>
    </row>
    <row r="4" spans="1:18" ht="32.25" customHeight="1" thickTop="1" x14ac:dyDescent="0.25">
      <c r="C4" s="50" t="s">
        <v>1</v>
      </c>
      <c r="D4" s="62" t="s">
        <v>2</v>
      </c>
      <c r="E4" s="63"/>
      <c r="F4" s="65"/>
      <c r="G4" s="62" t="s">
        <v>3</v>
      </c>
      <c r="H4" s="63"/>
      <c r="I4" s="65"/>
      <c r="J4" s="62" t="s">
        <v>4</v>
      </c>
      <c r="K4" s="63"/>
      <c r="L4" s="65"/>
      <c r="M4" s="62" t="s">
        <v>5</v>
      </c>
      <c r="N4" s="63"/>
      <c r="O4" s="65"/>
      <c r="P4" s="62" t="s">
        <v>6</v>
      </c>
      <c r="Q4" s="63"/>
      <c r="R4" s="64"/>
    </row>
    <row r="5" spans="1:18" x14ac:dyDescent="0.25">
      <c r="C5" s="52"/>
      <c r="D5" s="14" t="s">
        <v>7</v>
      </c>
      <c r="E5" s="15" t="s">
        <v>8</v>
      </c>
      <c r="F5" s="16" t="s">
        <v>9</v>
      </c>
      <c r="G5" s="14" t="s">
        <v>7</v>
      </c>
      <c r="H5" s="15" t="s">
        <v>8</v>
      </c>
      <c r="I5" s="16" t="s">
        <v>9</v>
      </c>
      <c r="J5" s="14" t="s">
        <v>7</v>
      </c>
      <c r="K5" s="15" t="s">
        <v>8</v>
      </c>
      <c r="L5" s="16" t="s">
        <v>9</v>
      </c>
      <c r="M5" s="14" t="s">
        <v>7</v>
      </c>
      <c r="N5" s="15" t="s">
        <v>8</v>
      </c>
      <c r="O5" s="16" t="s">
        <v>9</v>
      </c>
      <c r="P5" s="14" t="s">
        <v>7</v>
      </c>
      <c r="Q5" s="15" t="s">
        <v>8</v>
      </c>
      <c r="R5" s="44" t="s">
        <v>9</v>
      </c>
    </row>
    <row r="6" spans="1:18" ht="28.5" customHeight="1" x14ac:dyDescent="0.25">
      <c r="C6" s="17" t="s">
        <v>10</v>
      </c>
      <c r="D6" s="18">
        <v>31</v>
      </c>
      <c r="E6" s="19">
        <v>15</v>
      </c>
      <c r="F6" s="20">
        <f>+D6+E6</f>
        <v>46</v>
      </c>
      <c r="G6" s="18">
        <v>49</v>
      </c>
      <c r="H6" s="19">
        <v>17</v>
      </c>
      <c r="I6" s="20">
        <f>+G6+H6</f>
        <v>66</v>
      </c>
      <c r="J6" s="18">
        <v>0</v>
      </c>
      <c r="K6" s="19">
        <v>0</v>
      </c>
      <c r="L6" s="20">
        <f>+J6+K6</f>
        <v>0</v>
      </c>
      <c r="M6" s="18">
        <v>0</v>
      </c>
      <c r="N6" s="19">
        <v>0</v>
      </c>
      <c r="O6" s="20">
        <f>+M6+N6</f>
        <v>0</v>
      </c>
      <c r="P6" s="8">
        <f>+D6+G6+J6+M6</f>
        <v>80</v>
      </c>
      <c r="Q6" s="8">
        <f>+E6+H6+K6+N6</f>
        <v>32</v>
      </c>
      <c r="R6" s="10">
        <f>+P6+Q6</f>
        <v>112</v>
      </c>
    </row>
    <row r="7" spans="1:18" ht="28.5" customHeight="1" x14ac:dyDescent="0.25">
      <c r="C7" s="9" t="s">
        <v>11</v>
      </c>
      <c r="D7" s="21">
        <v>213</v>
      </c>
      <c r="E7" s="3">
        <v>122</v>
      </c>
      <c r="F7" s="22">
        <f>+D7+E7</f>
        <v>335</v>
      </c>
      <c r="G7" s="21">
        <v>109</v>
      </c>
      <c r="H7" s="3">
        <v>36</v>
      </c>
      <c r="I7" s="22">
        <f>+G7+H7</f>
        <v>145</v>
      </c>
      <c r="J7" s="21">
        <v>1</v>
      </c>
      <c r="K7" s="3">
        <v>1</v>
      </c>
      <c r="L7" s="22">
        <f>+J7+K7</f>
        <v>2</v>
      </c>
      <c r="M7" s="21">
        <v>4</v>
      </c>
      <c r="N7" s="3">
        <v>5</v>
      </c>
      <c r="O7" s="22">
        <f>+M7+N7</f>
        <v>9</v>
      </c>
      <c r="P7" s="8">
        <f t="shared" ref="P7:Q10" si="0">+D7+G7+J7+M7</f>
        <v>327</v>
      </c>
      <c r="Q7" s="8">
        <f t="shared" si="0"/>
        <v>164</v>
      </c>
      <c r="R7" s="10">
        <f>+P7+Q7</f>
        <v>491</v>
      </c>
    </row>
    <row r="8" spans="1:18" ht="28.5" customHeight="1" x14ac:dyDescent="0.25">
      <c r="C8" s="9" t="s">
        <v>12</v>
      </c>
      <c r="D8" s="21">
        <v>426</v>
      </c>
      <c r="E8" s="3">
        <v>256</v>
      </c>
      <c r="F8" s="22">
        <f>+D8+E8</f>
        <v>682</v>
      </c>
      <c r="G8" s="21">
        <v>43</v>
      </c>
      <c r="H8" s="3">
        <v>20</v>
      </c>
      <c r="I8" s="22">
        <f>+G8+H8</f>
        <v>63</v>
      </c>
      <c r="J8" s="21">
        <v>6</v>
      </c>
      <c r="K8" s="3">
        <v>1</v>
      </c>
      <c r="L8" s="22">
        <f>+J8+K8</f>
        <v>7</v>
      </c>
      <c r="M8" s="21">
        <v>9</v>
      </c>
      <c r="N8" s="3">
        <v>5</v>
      </c>
      <c r="O8" s="22">
        <f t="shared" ref="O8:O9" si="1">+M8+N8</f>
        <v>14</v>
      </c>
      <c r="P8" s="8">
        <f t="shared" si="0"/>
        <v>484</v>
      </c>
      <c r="Q8" s="8">
        <f t="shared" si="0"/>
        <v>282</v>
      </c>
      <c r="R8" s="10">
        <f t="shared" ref="R8:R9" si="2">+P8+Q8</f>
        <v>766</v>
      </c>
    </row>
    <row r="9" spans="1:18" ht="28.5" customHeight="1" x14ac:dyDescent="0.25">
      <c r="C9" s="9" t="s">
        <v>13</v>
      </c>
      <c r="D9" s="21">
        <v>507</v>
      </c>
      <c r="E9" s="3">
        <v>315</v>
      </c>
      <c r="F9" s="22">
        <f>+D9+E9</f>
        <v>822</v>
      </c>
      <c r="G9" s="21">
        <v>8</v>
      </c>
      <c r="H9" s="3">
        <v>3</v>
      </c>
      <c r="I9" s="22">
        <f>+G9+H9</f>
        <v>11</v>
      </c>
      <c r="J9" s="21">
        <v>12</v>
      </c>
      <c r="K9" s="3">
        <v>1</v>
      </c>
      <c r="L9" s="22">
        <f>+J9+K9</f>
        <v>13</v>
      </c>
      <c r="M9" s="21">
        <v>2</v>
      </c>
      <c r="N9" s="3">
        <v>0</v>
      </c>
      <c r="O9" s="22">
        <f t="shared" si="1"/>
        <v>2</v>
      </c>
      <c r="P9" s="8">
        <f t="shared" si="0"/>
        <v>529</v>
      </c>
      <c r="Q9" s="8">
        <f t="shared" si="0"/>
        <v>319</v>
      </c>
      <c r="R9" s="10">
        <f t="shared" si="2"/>
        <v>848</v>
      </c>
    </row>
    <row r="10" spans="1:18" ht="28.5" customHeight="1" x14ac:dyDescent="0.25">
      <c r="C10" s="9" t="s">
        <v>14</v>
      </c>
      <c r="D10" s="21">
        <v>118</v>
      </c>
      <c r="E10" s="3">
        <v>88</v>
      </c>
      <c r="F10" s="22">
        <f>+D10+E10</f>
        <v>206</v>
      </c>
      <c r="G10" s="21">
        <v>1</v>
      </c>
      <c r="H10" s="3">
        <v>0</v>
      </c>
      <c r="I10" s="22">
        <f>+G10+H10</f>
        <v>1</v>
      </c>
      <c r="J10" s="21">
        <v>2</v>
      </c>
      <c r="K10" s="3">
        <v>2</v>
      </c>
      <c r="L10" s="22">
        <f>+J10+K10</f>
        <v>4</v>
      </c>
      <c r="M10" s="21">
        <v>0</v>
      </c>
      <c r="N10" s="3">
        <v>0</v>
      </c>
      <c r="O10" s="22">
        <f>+M10+N10</f>
        <v>0</v>
      </c>
      <c r="P10" s="8">
        <f t="shared" si="0"/>
        <v>121</v>
      </c>
      <c r="Q10" s="8">
        <f t="shared" si="0"/>
        <v>90</v>
      </c>
      <c r="R10" s="10">
        <f>+P10+Q10</f>
        <v>211</v>
      </c>
    </row>
    <row r="11" spans="1:18" ht="28.5" customHeight="1" thickBot="1" x14ac:dyDescent="0.3">
      <c r="C11" s="11" t="s">
        <v>9</v>
      </c>
      <c r="D11" s="23">
        <f>SUM(D6:D10)</f>
        <v>1295</v>
      </c>
      <c r="E11" s="12">
        <f>SUM(E6:E10)</f>
        <v>796</v>
      </c>
      <c r="F11" s="24">
        <f t="shared" ref="F11:I11" si="3">SUM(F6:F10)</f>
        <v>2091</v>
      </c>
      <c r="G11" s="23">
        <f t="shared" si="3"/>
        <v>210</v>
      </c>
      <c r="H11" s="12">
        <f t="shared" si="3"/>
        <v>76</v>
      </c>
      <c r="I11" s="24">
        <f t="shared" si="3"/>
        <v>286</v>
      </c>
      <c r="J11" s="23">
        <f>SUM(J6:J10)</f>
        <v>21</v>
      </c>
      <c r="K11" s="12">
        <f>SUM(K6:K10)</f>
        <v>5</v>
      </c>
      <c r="L11" s="24">
        <f t="shared" ref="L11:R11" si="4">SUM(L6:L10)</f>
        <v>26</v>
      </c>
      <c r="M11" s="23">
        <f t="shared" si="4"/>
        <v>15</v>
      </c>
      <c r="N11" s="12">
        <f t="shared" si="4"/>
        <v>10</v>
      </c>
      <c r="O11" s="24">
        <f t="shared" si="4"/>
        <v>25</v>
      </c>
      <c r="P11" s="12">
        <f t="shared" si="4"/>
        <v>1541</v>
      </c>
      <c r="Q11" s="12">
        <f t="shared" si="4"/>
        <v>887</v>
      </c>
      <c r="R11" s="13">
        <f t="shared" si="4"/>
        <v>2428</v>
      </c>
    </row>
    <row r="12" spans="1:18" ht="15.75" thickTop="1" x14ac:dyDescent="0.25">
      <c r="C12" s="4" t="s">
        <v>15</v>
      </c>
      <c r="D12" s="7"/>
    </row>
    <row r="13" spans="1:18" x14ac:dyDescent="0.25">
      <c r="C13" s="5" t="s">
        <v>43</v>
      </c>
    </row>
    <row r="16" spans="1:18" x14ac:dyDescent="0.25">
      <c r="A16" s="1" t="s">
        <v>40</v>
      </c>
    </row>
    <row r="17" spans="1:17" ht="15.75" thickBot="1" x14ac:dyDescent="0.3"/>
    <row r="18" spans="1:17" ht="15.75" thickTop="1" x14ac:dyDescent="0.25">
      <c r="A18" s="50" t="s">
        <v>16</v>
      </c>
      <c r="B18" s="53" t="s">
        <v>17</v>
      </c>
      <c r="C18" s="56" t="s">
        <v>18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</row>
    <row r="19" spans="1:17" ht="15" customHeight="1" x14ac:dyDescent="0.25">
      <c r="A19" s="51"/>
      <c r="B19" s="54"/>
      <c r="C19" s="58" t="s">
        <v>19</v>
      </c>
      <c r="D19" s="59"/>
      <c r="E19" s="60"/>
      <c r="F19" s="58" t="s">
        <v>20</v>
      </c>
      <c r="G19" s="59"/>
      <c r="H19" s="60"/>
      <c r="I19" s="58" t="s">
        <v>21</v>
      </c>
      <c r="J19" s="59"/>
      <c r="K19" s="60"/>
      <c r="L19" s="58" t="s">
        <v>22</v>
      </c>
      <c r="M19" s="59"/>
      <c r="N19" s="60"/>
      <c r="O19" s="59" t="s">
        <v>23</v>
      </c>
      <c r="P19" s="59"/>
      <c r="Q19" s="61"/>
    </row>
    <row r="20" spans="1:17" x14ac:dyDescent="0.25">
      <c r="A20" s="52"/>
      <c r="B20" s="55"/>
      <c r="C20" s="14" t="s">
        <v>7</v>
      </c>
      <c r="D20" s="15" t="s">
        <v>8</v>
      </c>
      <c r="E20" s="16" t="s">
        <v>9</v>
      </c>
      <c r="F20" s="14" t="s">
        <v>7</v>
      </c>
      <c r="G20" s="15" t="s">
        <v>8</v>
      </c>
      <c r="H20" s="16" t="s">
        <v>9</v>
      </c>
      <c r="I20" s="14" t="s">
        <v>7</v>
      </c>
      <c r="J20" s="15" t="s">
        <v>8</v>
      </c>
      <c r="K20" s="16" t="s">
        <v>9</v>
      </c>
      <c r="L20" s="14" t="s">
        <v>7</v>
      </c>
      <c r="M20" s="15" t="s">
        <v>8</v>
      </c>
      <c r="N20" s="16" t="s">
        <v>9</v>
      </c>
      <c r="O20" s="15" t="s">
        <v>7</v>
      </c>
      <c r="P20" s="15" t="s">
        <v>8</v>
      </c>
      <c r="Q20" s="44" t="s">
        <v>9</v>
      </c>
    </row>
    <row r="21" spans="1:17" ht="39.75" customHeight="1" x14ac:dyDescent="0.25">
      <c r="A21" s="45" t="s">
        <v>41</v>
      </c>
      <c r="B21" s="25" t="s">
        <v>24</v>
      </c>
      <c r="C21" s="38">
        <f>4</f>
        <v>4</v>
      </c>
      <c r="D21" s="27">
        <f>4</f>
        <v>4</v>
      </c>
      <c r="E21" s="39">
        <f>SUM(C21:D21)</f>
        <v>8</v>
      </c>
      <c r="F21" s="38">
        <f>246+7</f>
        <v>253</v>
      </c>
      <c r="G21" s="27">
        <f>60+3</f>
        <v>63</v>
      </c>
      <c r="H21" s="39">
        <f>SUM(F21:G21)</f>
        <v>316</v>
      </c>
      <c r="I21" s="38"/>
      <c r="J21" s="27"/>
      <c r="K21" s="39">
        <f>SUM(I21:J21)</f>
        <v>0</v>
      </c>
      <c r="L21" s="38"/>
      <c r="M21" s="27"/>
      <c r="N21" s="39">
        <f>SUM(L21:M21)</f>
        <v>0</v>
      </c>
      <c r="O21" s="26">
        <f>C21+F21+I21+L21</f>
        <v>257</v>
      </c>
      <c r="P21" s="27">
        <f>D21+G21+J21+M21</f>
        <v>67</v>
      </c>
      <c r="Q21" s="28">
        <f>SUM(O21:P21)</f>
        <v>324</v>
      </c>
    </row>
    <row r="22" spans="1:17" ht="39.75" customHeight="1" x14ac:dyDescent="0.25">
      <c r="A22" s="46"/>
      <c r="B22" s="25" t="s">
        <v>25</v>
      </c>
      <c r="C22" s="38"/>
      <c r="D22" s="27"/>
      <c r="E22" s="39">
        <f t="shared" ref="E22:E26" si="5">SUM(C22:D22)</f>
        <v>0</v>
      </c>
      <c r="F22" s="38"/>
      <c r="G22" s="27"/>
      <c r="H22" s="39">
        <f t="shared" ref="H22:H26" si="6">SUM(F22:G22)</f>
        <v>0</v>
      </c>
      <c r="I22" s="38">
        <v>124</v>
      </c>
      <c r="J22" s="27">
        <v>45</v>
      </c>
      <c r="K22" s="39">
        <f t="shared" ref="K22:K26" si="7">SUM(I22:J22)</f>
        <v>169</v>
      </c>
      <c r="L22" s="38">
        <v>29</v>
      </c>
      <c r="M22" s="27">
        <v>5</v>
      </c>
      <c r="N22" s="39">
        <f t="shared" ref="N22:N26" si="8">SUM(L22:M22)</f>
        <v>34</v>
      </c>
      <c r="O22" s="26">
        <f>C22+F22+I22+L22</f>
        <v>153</v>
      </c>
      <c r="P22" s="27">
        <f>D22+G22+J22+M22</f>
        <v>50</v>
      </c>
      <c r="Q22" s="28">
        <f t="shared" ref="Q22:Q26" si="9">SUM(O22:P22)</f>
        <v>203</v>
      </c>
    </row>
    <row r="23" spans="1:17" ht="39.75" customHeight="1" x14ac:dyDescent="0.25">
      <c r="A23" s="46"/>
      <c r="B23" s="25" t="s">
        <v>26</v>
      </c>
      <c r="C23" s="38"/>
      <c r="D23" s="27"/>
      <c r="E23" s="39">
        <f t="shared" si="5"/>
        <v>0</v>
      </c>
      <c r="F23" s="38">
        <v>1</v>
      </c>
      <c r="G23" s="27"/>
      <c r="H23" s="39">
        <f t="shared" si="6"/>
        <v>1</v>
      </c>
      <c r="I23" s="38"/>
      <c r="J23" s="27"/>
      <c r="K23" s="39">
        <f t="shared" si="7"/>
        <v>0</v>
      </c>
      <c r="L23" s="38"/>
      <c r="M23" s="27"/>
      <c r="N23" s="39">
        <f t="shared" si="8"/>
        <v>0</v>
      </c>
      <c r="O23" s="26">
        <f t="shared" ref="O23:P26" si="10">C23+F23+I23+L23</f>
        <v>1</v>
      </c>
      <c r="P23" s="27">
        <f t="shared" si="10"/>
        <v>0</v>
      </c>
      <c r="Q23" s="28">
        <f t="shared" si="9"/>
        <v>1</v>
      </c>
    </row>
    <row r="24" spans="1:17" ht="39.75" customHeight="1" x14ac:dyDescent="0.25">
      <c r="A24" s="46"/>
      <c r="B24" s="25" t="s">
        <v>27</v>
      </c>
      <c r="C24" s="38">
        <v>9</v>
      </c>
      <c r="D24" s="27">
        <v>11</v>
      </c>
      <c r="E24" s="39">
        <f t="shared" si="5"/>
        <v>20</v>
      </c>
      <c r="F24" s="38"/>
      <c r="G24" s="27"/>
      <c r="H24" s="39">
        <f t="shared" si="6"/>
        <v>0</v>
      </c>
      <c r="I24" s="38"/>
      <c r="J24" s="27"/>
      <c r="K24" s="39">
        <f t="shared" si="7"/>
        <v>0</v>
      </c>
      <c r="L24" s="38"/>
      <c r="M24" s="27"/>
      <c r="N24" s="39">
        <f t="shared" si="8"/>
        <v>0</v>
      </c>
      <c r="O24" s="26">
        <f t="shared" si="10"/>
        <v>9</v>
      </c>
      <c r="P24" s="27">
        <f t="shared" si="10"/>
        <v>11</v>
      </c>
      <c r="Q24" s="28">
        <f t="shared" si="9"/>
        <v>20</v>
      </c>
    </row>
    <row r="25" spans="1:17" ht="39.75" customHeight="1" x14ac:dyDescent="0.25">
      <c r="A25" s="46"/>
      <c r="B25" s="25" t="s">
        <v>28</v>
      </c>
      <c r="C25" s="38"/>
      <c r="D25" s="27"/>
      <c r="E25" s="39">
        <f t="shared" si="5"/>
        <v>0</v>
      </c>
      <c r="F25" s="38"/>
      <c r="G25" s="27"/>
      <c r="H25" s="39">
        <f t="shared" si="6"/>
        <v>0</v>
      </c>
      <c r="I25" s="38">
        <v>3</v>
      </c>
      <c r="J25" s="27"/>
      <c r="K25" s="39">
        <f t="shared" si="7"/>
        <v>3</v>
      </c>
      <c r="L25" s="38"/>
      <c r="M25" s="27"/>
      <c r="N25" s="39">
        <f t="shared" si="8"/>
        <v>0</v>
      </c>
      <c r="O25" s="26">
        <f t="shared" si="10"/>
        <v>3</v>
      </c>
      <c r="P25" s="27">
        <f t="shared" si="10"/>
        <v>0</v>
      </c>
      <c r="Q25" s="28">
        <f t="shared" si="9"/>
        <v>3</v>
      </c>
    </row>
    <row r="26" spans="1:17" ht="39.75" customHeight="1" x14ac:dyDescent="0.25">
      <c r="A26" s="46"/>
      <c r="B26" s="25" t="s">
        <v>29</v>
      </c>
      <c r="C26" s="38"/>
      <c r="D26" s="27"/>
      <c r="E26" s="39">
        <f t="shared" si="5"/>
        <v>0</v>
      </c>
      <c r="F26" s="38">
        <v>14</v>
      </c>
      <c r="G26" s="27">
        <v>32</v>
      </c>
      <c r="H26" s="39">
        <f t="shared" si="6"/>
        <v>46</v>
      </c>
      <c r="I26" s="38">
        <v>35</v>
      </c>
      <c r="J26" s="27">
        <v>51</v>
      </c>
      <c r="K26" s="39">
        <f t="shared" si="7"/>
        <v>86</v>
      </c>
      <c r="L26" s="38">
        <v>2</v>
      </c>
      <c r="M26" s="27">
        <v>13</v>
      </c>
      <c r="N26" s="39">
        <f t="shared" si="8"/>
        <v>15</v>
      </c>
      <c r="O26" s="26">
        <f t="shared" si="10"/>
        <v>51</v>
      </c>
      <c r="P26" s="27">
        <f t="shared" si="10"/>
        <v>96</v>
      </c>
      <c r="Q26" s="28">
        <f t="shared" si="9"/>
        <v>147</v>
      </c>
    </row>
    <row r="27" spans="1:17" ht="39.75" customHeight="1" x14ac:dyDescent="0.25">
      <c r="A27" s="34" t="s">
        <v>42</v>
      </c>
      <c r="B27" s="35"/>
      <c r="C27" s="40">
        <f>SUM(C21:C26)</f>
        <v>13</v>
      </c>
      <c r="D27" s="36">
        <f t="shared" ref="D27:Q27" si="11">SUM(D21:D26)</f>
        <v>15</v>
      </c>
      <c r="E27" s="41">
        <f t="shared" si="11"/>
        <v>28</v>
      </c>
      <c r="F27" s="40">
        <f t="shared" si="11"/>
        <v>268</v>
      </c>
      <c r="G27" s="36">
        <f t="shared" si="11"/>
        <v>95</v>
      </c>
      <c r="H27" s="41">
        <f t="shared" si="11"/>
        <v>363</v>
      </c>
      <c r="I27" s="40">
        <f t="shared" si="11"/>
        <v>162</v>
      </c>
      <c r="J27" s="36">
        <f t="shared" si="11"/>
        <v>96</v>
      </c>
      <c r="K27" s="41">
        <f t="shared" si="11"/>
        <v>258</v>
      </c>
      <c r="L27" s="40">
        <f t="shared" si="11"/>
        <v>31</v>
      </c>
      <c r="M27" s="36">
        <f t="shared" si="11"/>
        <v>18</v>
      </c>
      <c r="N27" s="41">
        <f t="shared" si="11"/>
        <v>49</v>
      </c>
      <c r="O27" s="36">
        <f t="shared" si="11"/>
        <v>474</v>
      </c>
      <c r="P27" s="36">
        <f t="shared" si="11"/>
        <v>224</v>
      </c>
      <c r="Q27" s="37">
        <f t="shared" si="11"/>
        <v>698</v>
      </c>
    </row>
    <row r="28" spans="1:17" ht="39.75" customHeight="1" x14ac:dyDescent="0.25">
      <c r="A28" s="47" t="s">
        <v>30</v>
      </c>
      <c r="B28" s="25" t="s">
        <v>24</v>
      </c>
      <c r="C28" s="38">
        <v>14</v>
      </c>
      <c r="D28" s="26">
        <v>5</v>
      </c>
      <c r="E28" s="39">
        <f>SUM(C28:D28)</f>
        <v>19</v>
      </c>
      <c r="F28" s="38">
        <v>320</v>
      </c>
      <c r="G28" s="26">
        <v>60</v>
      </c>
      <c r="H28" s="39">
        <f>SUM(F28:G28)</f>
        <v>380</v>
      </c>
      <c r="I28" s="38"/>
      <c r="J28" s="26"/>
      <c r="K28" s="39">
        <f>SUM(I28:J28)</f>
        <v>0</v>
      </c>
      <c r="L28" s="38"/>
      <c r="M28" s="26"/>
      <c r="N28" s="39">
        <f>SUM(L28:M28)</f>
        <v>0</v>
      </c>
      <c r="O28" s="26">
        <f>C28+F28+I28+L28</f>
        <v>334</v>
      </c>
      <c r="P28" s="27">
        <f>D28+G28+J28+M28</f>
        <v>65</v>
      </c>
      <c r="Q28" s="29">
        <f>SUM(O28:P28)</f>
        <v>399</v>
      </c>
    </row>
    <row r="29" spans="1:17" ht="39.75" customHeight="1" x14ac:dyDescent="0.25">
      <c r="A29" s="48"/>
      <c r="B29" s="25" t="s">
        <v>25</v>
      </c>
      <c r="C29" s="38"/>
      <c r="D29" s="26"/>
      <c r="E29" s="39">
        <f t="shared" ref="E29:E50" si="12">SUM(C29:D29)</f>
        <v>0</v>
      </c>
      <c r="F29" s="38"/>
      <c r="G29" s="26"/>
      <c r="H29" s="39">
        <f t="shared" ref="H29:H34" si="13">SUM(F29:G29)</f>
        <v>0</v>
      </c>
      <c r="I29" s="38">
        <v>132</v>
      </c>
      <c r="J29" s="26">
        <v>36</v>
      </c>
      <c r="K29" s="39">
        <f t="shared" ref="K29:K34" si="14">SUM(I29:J29)</f>
        <v>168</v>
      </c>
      <c r="L29" s="38">
        <v>12</v>
      </c>
      <c r="M29" s="26">
        <v>2</v>
      </c>
      <c r="N29" s="39">
        <f t="shared" ref="N29:N34" si="15">SUM(L29:M29)</f>
        <v>14</v>
      </c>
      <c r="O29" s="26">
        <f t="shared" ref="O29:P50" si="16">C29+F29+I29+L29</f>
        <v>144</v>
      </c>
      <c r="P29" s="27">
        <f t="shared" si="16"/>
        <v>38</v>
      </c>
      <c r="Q29" s="29">
        <f t="shared" ref="Q29:Q51" si="17">SUM(O29:P29)</f>
        <v>182</v>
      </c>
    </row>
    <row r="30" spans="1:17" ht="39.75" customHeight="1" x14ac:dyDescent="0.25">
      <c r="A30" s="48"/>
      <c r="B30" s="25" t="s">
        <v>26</v>
      </c>
      <c r="C30" s="38"/>
      <c r="D30" s="26"/>
      <c r="E30" s="39">
        <f t="shared" si="12"/>
        <v>0</v>
      </c>
      <c r="F30" s="38">
        <v>1</v>
      </c>
      <c r="G30" s="26"/>
      <c r="H30" s="39">
        <f t="shared" si="13"/>
        <v>1</v>
      </c>
      <c r="I30" s="38"/>
      <c r="J30" s="26"/>
      <c r="K30" s="39">
        <f t="shared" si="14"/>
        <v>0</v>
      </c>
      <c r="L30" s="38"/>
      <c r="M30" s="26"/>
      <c r="N30" s="39">
        <f t="shared" si="15"/>
        <v>0</v>
      </c>
      <c r="O30" s="26">
        <f t="shared" si="16"/>
        <v>1</v>
      </c>
      <c r="P30" s="27">
        <f t="shared" si="16"/>
        <v>0</v>
      </c>
      <c r="Q30" s="29">
        <f t="shared" si="17"/>
        <v>1</v>
      </c>
    </row>
    <row r="31" spans="1:17" ht="39.75" customHeight="1" x14ac:dyDescent="0.25">
      <c r="A31" s="48"/>
      <c r="B31" s="25" t="s">
        <v>31</v>
      </c>
      <c r="C31" s="38"/>
      <c r="D31" s="26"/>
      <c r="E31" s="39">
        <f t="shared" si="12"/>
        <v>0</v>
      </c>
      <c r="F31" s="38"/>
      <c r="G31" s="26"/>
      <c r="H31" s="39">
        <f t="shared" si="13"/>
        <v>0</v>
      </c>
      <c r="I31" s="38"/>
      <c r="J31" s="26"/>
      <c r="K31" s="39">
        <f t="shared" si="14"/>
        <v>0</v>
      </c>
      <c r="L31" s="38">
        <v>1</v>
      </c>
      <c r="M31" s="26"/>
      <c r="N31" s="39">
        <f t="shared" si="15"/>
        <v>1</v>
      </c>
      <c r="O31" s="26">
        <f t="shared" si="16"/>
        <v>1</v>
      </c>
      <c r="P31" s="27">
        <f t="shared" si="16"/>
        <v>0</v>
      </c>
      <c r="Q31" s="29">
        <f t="shared" si="17"/>
        <v>1</v>
      </c>
    </row>
    <row r="32" spans="1:17" ht="39.75" customHeight="1" x14ac:dyDescent="0.25">
      <c r="A32" s="48"/>
      <c r="B32" s="25" t="s">
        <v>27</v>
      </c>
      <c r="C32" s="38">
        <v>34</v>
      </c>
      <c r="D32" s="26">
        <v>28</v>
      </c>
      <c r="E32" s="39">
        <f t="shared" si="12"/>
        <v>62</v>
      </c>
      <c r="F32" s="38"/>
      <c r="G32" s="26"/>
      <c r="H32" s="39">
        <f t="shared" si="13"/>
        <v>0</v>
      </c>
      <c r="I32" s="38"/>
      <c r="J32" s="26"/>
      <c r="K32" s="39">
        <f t="shared" si="14"/>
        <v>0</v>
      </c>
      <c r="L32" s="38"/>
      <c r="M32" s="26"/>
      <c r="N32" s="39">
        <f t="shared" si="15"/>
        <v>0</v>
      </c>
      <c r="O32" s="26">
        <f t="shared" si="16"/>
        <v>34</v>
      </c>
      <c r="P32" s="27">
        <f t="shared" si="16"/>
        <v>28</v>
      </c>
      <c r="Q32" s="29">
        <f t="shared" si="17"/>
        <v>62</v>
      </c>
    </row>
    <row r="33" spans="1:17" ht="39.75" customHeight="1" x14ac:dyDescent="0.25">
      <c r="A33" s="48"/>
      <c r="B33" s="25" t="s">
        <v>28</v>
      </c>
      <c r="C33" s="38">
        <v>1</v>
      </c>
      <c r="D33" s="26"/>
      <c r="E33" s="39">
        <f t="shared" si="12"/>
        <v>1</v>
      </c>
      <c r="F33" s="38">
        <v>11</v>
      </c>
      <c r="G33" s="26">
        <v>4</v>
      </c>
      <c r="H33" s="39">
        <f t="shared" si="13"/>
        <v>15</v>
      </c>
      <c r="I33" s="38">
        <v>19</v>
      </c>
      <c r="J33" s="26">
        <v>5</v>
      </c>
      <c r="K33" s="39">
        <f t="shared" si="14"/>
        <v>24</v>
      </c>
      <c r="L33" s="38"/>
      <c r="M33" s="26"/>
      <c r="N33" s="39">
        <f t="shared" si="15"/>
        <v>0</v>
      </c>
      <c r="O33" s="26">
        <f t="shared" si="16"/>
        <v>31</v>
      </c>
      <c r="P33" s="27">
        <f t="shared" si="16"/>
        <v>9</v>
      </c>
      <c r="Q33" s="29">
        <f t="shared" si="17"/>
        <v>40</v>
      </c>
    </row>
    <row r="34" spans="1:17" ht="39.75" customHeight="1" x14ac:dyDescent="0.25">
      <c r="A34" s="49"/>
      <c r="B34" s="25" t="s">
        <v>29</v>
      </c>
      <c r="C34" s="38"/>
      <c r="D34" s="26"/>
      <c r="E34" s="39">
        <f t="shared" si="12"/>
        <v>0</v>
      </c>
      <c r="F34" s="38">
        <v>83</v>
      </c>
      <c r="G34" s="26">
        <v>162</v>
      </c>
      <c r="H34" s="39">
        <f t="shared" si="13"/>
        <v>245</v>
      </c>
      <c r="I34" s="38">
        <v>150</v>
      </c>
      <c r="J34" s="26">
        <v>180</v>
      </c>
      <c r="K34" s="39">
        <f t="shared" si="14"/>
        <v>330</v>
      </c>
      <c r="L34" s="38">
        <v>3</v>
      </c>
      <c r="M34" s="26">
        <v>11</v>
      </c>
      <c r="N34" s="39">
        <f t="shared" si="15"/>
        <v>14</v>
      </c>
      <c r="O34" s="26">
        <f t="shared" si="16"/>
        <v>236</v>
      </c>
      <c r="P34" s="27">
        <f t="shared" si="16"/>
        <v>353</v>
      </c>
      <c r="Q34" s="29">
        <f t="shared" si="17"/>
        <v>589</v>
      </c>
    </row>
    <row r="35" spans="1:17" ht="39.75" customHeight="1" x14ac:dyDescent="0.25">
      <c r="A35" s="34" t="s">
        <v>32</v>
      </c>
      <c r="B35" s="35"/>
      <c r="C35" s="40">
        <f>SUM(C28:C34)</f>
        <v>49</v>
      </c>
      <c r="D35" s="36">
        <f>SUM(D28:D34)</f>
        <v>33</v>
      </c>
      <c r="E35" s="41">
        <f t="shared" ref="E35:N35" si="18">SUM(E28:E34)</f>
        <v>82</v>
      </c>
      <c r="F35" s="40">
        <f t="shared" si="18"/>
        <v>415</v>
      </c>
      <c r="G35" s="36">
        <f t="shared" si="18"/>
        <v>226</v>
      </c>
      <c r="H35" s="41">
        <f t="shared" si="18"/>
        <v>641</v>
      </c>
      <c r="I35" s="40">
        <f t="shared" si="18"/>
        <v>301</v>
      </c>
      <c r="J35" s="36">
        <f t="shared" si="18"/>
        <v>221</v>
      </c>
      <c r="K35" s="41">
        <f t="shared" si="18"/>
        <v>522</v>
      </c>
      <c r="L35" s="40">
        <f t="shared" si="18"/>
        <v>16</v>
      </c>
      <c r="M35" s="36">
        <f t="shared" si="18"/>
        <v>13</v>
      </c>
      <c r="N35" s="41">
        <f t="shared" si="18"/>
        <v>29</v>
      </c>
      <c r="O35" s="36">
        <f t="shared" si="16"/>
        <v>781</v>
      </c>
      <c r="P35" s="36">
        <f t="shared" si="16"/>
        <v>493</v>
      </c>
      <c r="Q35" s="37">
        <f t="shared" si="17"/>
        <v>1274</v>
      </c>
    </row>
    <row r="36" spans="1:17" ht="39.75" customHeight="1" x14ac:dyDescent="0.25">
      <c r="A36" s="47" t="s">
        <v>33</v>
      </c>
      <c r="B36" s="25" t="s">
        <v>24</v>
      </c>
      <c r="C36" s="38"/>
      <c r="D36" s="26">
        <v>1</v>
      </c>
      <c r="E36" s="39">
        <f t="shared" si="12"/>
        <v>1</v>
      </c>
      <c r="F36" s="38">
        <v>23</v>
      </c>
      <c r="G36" s="26">
        <v>4</v>
      </c>
      <c r="H36" s="39">
        <f t="shared" ref="H36:H40" si="19">SUM(F36:G36)</f>
        <v>27</v>
      </c>
      <c r="I36" s="38"/>
      <c r="J36" s="26"/>
      <c r="K36" s="39">
        <f t="shared" ref="K36:K40" si="20">SUM(I36:J36)</f>
        <v>0</v>
      </c>
      <c r="L36" s="38"/>
      <c r="M36" s="26"/>
      <c r="N36" s="39">
        <f t="shared" ref="N36:N40" si="21">SUM(L36:M36)</f>
        <v>0</v>
      </c>
      <c r="O36" s="26">
        <f t="shared" si="16"/>
        <v>23</v>
      </c>
      <c r="P36" s="27">
        <f t="shared" si="16"/>
        <v>5</v>
      </c>
      <c r="Q36" s="29">
        <f t="shared" si="17"/>
        <v>28</v>
      </c>
    </row>
    <row r="37" spans="1:17" ht="39.75" customHeight="1" x14ac:dyDescent="0.25">
      <c r="A37" s="48"/>
      <c r="B37" s="25" t="s">
        <v>25</v>
      </c>
      <c r="C37" s="38"/>
      <c r="D37" s="26"/>
      <c r="E37" s="39">
        <f t="shared" si="12"/>
        <v>0</v>
      </c>
      <c r="F37" s="38"/>
      <c r="G37" s="26"/>
      <c r="H37" s="39">
        <f t="shared" si="19"/>
        <v>0</v>
      </c>
      <c r="I37" s="38">
        <v>14</v>
      </c>
      <c r="J37" s="26">
        <v>3</v>
      </c>
      <c r="K37" s="39">
        <f t="shared" si="20"/>
        <v>17</v>
      </c>
      <c r="L37" s="38">
        <v>2</v>
      </c>
      <c r="M37" s="26">
        <v>2</v>
      </c>
      <c r="N37" s="39">
        <f t="shared" si="21"/>
        <v>4</v>
      </c>
      <c r="O37" s="26">
        <f t="shared" si="16"/>
        <v>16</v>
      </c>
      <c r="P37" s="27">
        <f t="shared" si="16"/>
        <v>5</v>
      </c>
      <c r="Q37" s="29">
        <f t="shared" si="17"/>
        <v>21</v>
      </c>
    </row>
    <row r="38" spans="1:17" ht="39.75" customHeight="1" x14ac:dyDescent="0.25">
      <c r="A38" s="48"/>
      <c r="B38" s="25" t="s">
        <v>26</v>
      </c>
      <c r="C38" s="38"/>
      <c r="D38" s="26"/>
      <c r="E38" s="39">
        <f t="shared" si="12"/>
        <v>0</v>
      </c>
      <c r="F38" s="38">
        <v>72</v>
      </c>
      <c r="G38" s="26">
        <v>21</v>
      </c>
      <c r="H38" s="39">
        <f t="shared" si="19"/>
        <v>93</v>
      </c>
      <c r="I38" s="38">
        <v>47</v>
      </c>
      <c r="J38" s="26">
        <v>6</v>
      </c>
      <c r="K38" s="39">
        <f t="shared" si="20"/>
        <v>53</v>
      </c>
      <c r="L38" s="38">
        <v>6</v>
      </c>
      <c r="M38" s="26">
        <v>1</v>
      </c>
      <c r="N38" s="39">
        <f t="shared" si="21"/>
        <v>7</v>
      </c>
      <c r="O38" s="26">
        <f t="shared" si="16"/>
        <v>125</v>
      </c>
      <c r="P38" s="27">
        <f t="shared" si="16"/>
        <v>28</v>
      </c>
      <c r="Q38" s="29">
        <f t="shared" si="17"/>
        <v>153</v>
      </c>
    </row>
    <row r="39" spans="1:17" ht="39.75" customHeight="1" x14ac:dyDescent="0.25">
      <c r="A39" s="48"/>
      <c r="B39" s="25" t="s">
        <v>27</v>
      </c>
      <c r="C39" s="38">
        <v>4</v>
      </c>
      <c r="D39" s="26">
        <v>5</v>
      </c>
      <c r="E39" s="39">
        <f t="shared" si="12"/>
        <v>9</v>
      </c>
      <c r="F39" s="38"/>
      <c r="G39" s="26"/>
      <c r="H39" s="39">
        <f t="shared" si="19"/>
        <v>0</v>
      </c>
      <c r="I39" s="38"/>
      <c r="J39" s="26"/>
      <c r="K39" s="39">
        <f t="shared" si="20"/>
        <v>0</v>
      </c>
      <c r="L39" s="38"/>
      <c r="M39" s="26"/>
      <c r="N39" s="39">
        <f t="shared" si="21"/>
        <v>0</v>
      </c>
      <c r="O39" s="26">
        <f t="shared" si="16"/>
        <v>4</v>
      </c>
      <c r="P39" s="27">
        <f t="shared" si="16"/>
        <v>5</v>
      </c>
      <c r="Q39" s="29">
        <f t="shared" si="17"/>
        <v>9</v>
      </c>
    </row>
    <row r="40" spans="1:17" ht="39.75" customHeight="1" x14ac:dyDescent="0.25">
      <c r="A40" s="48"/>
      <c r="B40" s="25" t="s">
        <v>29</v>
      </c>
      <c r="C40" s="38"/>
      <c r="D40" s="26"/>
      <c r="E40" s="39">
        <f t="shared" si="12"/>
        <v>0</v>
      </c>
      <c r="F40" s="38">
        <v>2</v>
      </c>
      <c r="G40" s="26">
        <v>22</v>
      </c>
      <c r="H40" s="39">
        <f t="shared" si="19"/>
        <v>24</v>
      </c>
      <c r="I40" s="38">
        <v>16</v>
      </c>
      <c r="J40" s="26">
        <v>29</v>
      </c>
      <c r="K40" s="39">
        <f t="shared" si="20"/>
        <v>45</v>
      </c>
      <c r="L40" s="38">
        <v>6</v>
      </c>
      <c r="M40" s="26">
        <v>4</v>
      </c>
      <c r="N40" s="39">
        <f t="shared" si="21"/>
        <v>10</v>
      </c>
      <c r="O40" s="26">
        <f t="shared" si="16"/>
        <v>24</v>
      </c>
      <c r="P40" s="27">
        <f t="shared" si="16"/>
        <v>55</v>
      </c>
      <c r="Q40" s="29">
        <f t="shared" si="17"/>
        <v>79</v>
      </c>
    </row>
    <row r="41" spans="1:17" ht="39.75" customHeight="1" x14ac:dyDescent="0.25">
      <c r="A41" s="34" t="s">
        <v>34</v>
      </c>
      <c r="B41" s="35"/>
      <c r="C41" s="40">
        <f>SUM(C36:C40)</f>
        <v>4</v>
      </c>
      <c r="D41" s="36">
        <f t="shared" ref="D41:P41" si="22">SUM(D36:D40)</f>
        <v>6</v>
      </c>
      <c r="E41" s="41">
        <f t="shared" si="22"/>
        <v>10</v>
      </c>
      <c r="F41" s="40">
        <f t="shared" si="22"/>
        <v>97</v>
      </c>
      <c r="G41" s="36">
        <f t="shared" si="22"/>
        <v>47</v>
      </c>
      <c r="H41" s="41">
        <f t="shared" si="22"/>
        <v>144</v>
      </c>
      <c r="I41" s="40">
        <f t="shared" si="22"/>
        <v>77</v>
      </c>
      <c r="J41" s="36">
        <f t="shared" si="22"/>
        <v>38</v>
      </c>
      <c r="K41" s="41">
        <f t="shared" si="22"/>
        <v>115</v>
      </c>
      <c r="L41" s="40">
        <f t="shared" si="22"/>
        <v>14</v>
      </c>
      <c r="M41" s="36">
        <f t="shared" si="22"/>
        <v>7</v>
      </c>
      <c r="N41" s="41">
        <f t="shared" si="22"/>
        <v>21</v>
      </c>
      <c r="O41" s="36">
        <f t="shared" si="22"/>
        <v>192</v>
      </c>
      <c r="P41" s="36">
        <f t="shared" si="22"/>
        <v>98</v>
      </c>
      <c r="Q41" s="37">
        <f t="shared" si="17"/>
        <v>290</v>
      </c>
    </row>
    <row r="42" spans="1:17" ht="39.75" customHeight="1" x14ac:dyDescent="0.25">
      <c r="A42" s="47" t="s">
        <v>35</v>
      </c>
      <c r="B42" s="25" t="s">
        <v>24</v>
      </c>
      <c r="C42" s="38"/>
      <c r="D42" s="26"/>
      <c r="E42" s="39">
        <f t="shared" si="12"/>
        <v>0</v>
      </c>
      <c r="F42" s="38">
        <v>3</v>
      </c>
      <c r="G42" s="26"/>
      <c r="H42" s="39">
        <f t="shared" ref="H42:H45" si="23">SUM(F42:G42)</f>
        <v>3</v>
      </c>
      <c r="I42" s="38"/>
      <c r="J42" s="26"/>
      <c r="K42" s="39">
        <f t="shared" ref="K42:K45" si="24">SUM(I42:J42)</f>
        <v>0</v>
      </c>
      <c r="L42" s="38"/>
      <c r="M42" s="26"/>
      <c r="N42" s="39">
        <f t="shared" ref="N42:N45" si="25">SUM(L42:M42)</f>
        <v>0</v>
      </c>
      <c r="O42" s="26">
        <f t="shared" si="16"/>
        <v>3</v>
      </c>
      <c r="P42" s="27">
        <f t="shared" si="16"/>
        <v>0</v>
      </c>
      <c r="Q42" s="29">
        <f t="shared" si="17"/>
        <v>3</v>
      </c>
    </row>
    <row r="43" spans="1:17" ht="39.75" customHeight="1" x14ac:dyDescent="0.25">
      <c r="A43" s="48"/>
      <c r="B43" s="25" t="s">
        <v>25</v>
      </c>
      <c r="C43" s="38"/>
      <c r="D43" s="26"/>
      <c r="E43" s="39">
        <f t="shared" si="12"/>
        <v>0</v>
      </c>
      <c r="F43" s="38"/>
      <c r="G43" s="26"/>
      <c r="H43" s="39">
        <f t="shared" si="23"/>
        <v>0</v>
      </c>
      <c r="I43" s="38">
        <v>1</v>
      </c>
      <c r="J43" s="26">
        <v>1</v>
      </c>
      <c r="K43" s="39">
        <f t="shared" si="24"/>
        <v>2</v>
      </c>
      <c r="L43" s="38"/>
      <c r="M43" s="26"/>
      <c r="N43" s="39">
        <f t="shared" si="25"/>
        <v>0</v>
      </c>
      <c r="O43" s="26">
        <f t="shared" si="16"/>
        <v>1</v>
      </c>
      <c r="P43" s="27">
        <f t="shared" si="16"/>
        <v>1</v>
      </c>
      <c r="Q43" s="29">
        <f t="shared" si="17"/>
        <v>2</v>
      </c>
    </row>
    <row r="44" spans="1:17" ht="39.75" customHeight="1" x14ac:dyDescent="0.25">
      <c r="A44" s="48"/>
      <c r="B44" s="25" t="s">
        <v>27</v>
      </c>
      <c r="C44" s="38">
        <v>7</v>
      </c>
      <c r="D44" s="26">
        <v>7</v>
      </c>
      <c r="E44" s="39">
        <f t="shared" si="12"/>
        <v>14</v>
      </c>
      <c r="F44" s="38"/>
      <c r="G44" s="26"/>
      <c r="H44" s="39">
        <f t="shared" si="23"/>
        <v>0</v>
      </c>
      <c r="I44" s="38"/>
      <c r="J44" s="26"/>
      <c r="K44" s="39">
        <f t="shared" si="24"/>
        <v>0</v>
      </c>
      <c r="L44" s="38"/>
      <c r="M44" s="26"/>
      <c r="N44" s="39">
        <f t="shared" si="25"/>
        <v>0</v>
      </c>
      <c r="O44" s="26">
        <f t="shared" si="16"/>
        <v>7</v>
      </c>
      <c r="P44" s="27">
        <f t="shared" si="16"/>
        <v>7</v>
      </c>
      <c r="Q44" s="29">
        <f t="shared" si="17"/>
        <v>14</v>
      </c>
    </row>
    <row r="45" spans="1:17" ht="39.75" customHeight="1" x14ac:dyDescent="0.25">
      <c r="A45" s="48"/>
      <c r="B45" s="25" t="s">
        <v>29</v>
      </c>
      <c r="C45" s="38"/>
      <c r="D45" s="26"/>
      <c r="E45" s="39">
        <f t="shared" si="12"/>
        <v>0</v>
      </c>
      <c r="F45" s="38">
        <v>6</v>
      </c>
      <c r="G45" s="26">
        <v>14</v>
      </c>
      <c r="H45" s="39">
        <f t="shared" si="23"/>
        <v>20</v>
      </c>
      <c r="I45" s="38">
        <v>2</v>
      </c>
      <c r="J45" s="26">
        <v>5</v>
      </c>
      <c r="K45" s="39">
        <f t="shared" si="24"/>
        <v>7</v>
      </c>
      <c r="L45" s="38"/>
      <c r="M45" s="26">
        <v>2</v>
      </c>
      <c r="N45" s="39">
        <f t="shared" si="25"/>
        <v>2</v>
      </c>
      <c r="O45" s="26">
        <f t="shared" si="16"/>
        <v>8</v>
      </c>
      <c r="P45" s="27">
        <f t="shared" si="16"/>
        <v>21</v>
      </c>
      <c r="Q45" s="29">
        <f t="shared" si="17"/>
        <v>29</v>
      </c>
    </row>
    <row r="46" spans="1:17" ht="39.75" customHeight="1" x14ac:dyDescent="0.25">
      <c r="A46" s="34" t="s">
        <v>36</v>
      </c>
      <c r="B46" s="35"/>
      <c r="C46" s="40">
        <f>SUM(C42:C45)</f>
        <v>7</v>
      </c>
      <c r="D46" s="36">
        <f t="shared" ref="D46:Q46" si="26">SUM(D42:D45)</f>
        <v>7</v>
      </c>
      <c r="E46" s="41">
        <f t="shared" si="26"/>
        <v>14</v>
      </c>
      <c r="F46" s="40">
        <f t="shared" si="26"/>
        <v>9</v>
      </c>
      <c r="G46" s="36">
        <f t="shared" si="26"/>
        <v>14</v>
      </c>
      <c r="H46" s="41">
        <f t="shared" si="26"/>
        <v>23</v>
      </c>
      <c r="I46" s="40">
        <f t="shared" si="26"/>
        <v>3</v>
      </c>
      <c r="J46" s="36">
        <f t="shared" si="26"/>
        <v>6</v>
      </c>
      <c r="K46" s="41">
        <f t="shared" si="26"/>
        <v>9</v>
      </c>
      <c r="L46" s="40">
        <f t="shared" si="26"/>
        <v>0</v>
      </c>
      <c r="M46" s="36">
        <f t="shared" si="26"/>
        <v>2</v>
      </c>
      <c r="N46" s="41">
        <f t="shared" si="26"/>
        <v>2</v>
      </c>
      <c r="O46" s="36">
        <f t="shared" si="26"/>
        <v>19</v>
      </c>
      <c r="P46" s="36">
        <f t="shared" si="26"/>
        <v>29</v>
      </c>
      <c r="Q46" s="37">
        <f t="shared" si="26"/>
        <v>48</v>
      </c>
    </row>
    <row r="47" spans="1:17" ht="39.75" customHeight="1" x14ac:dyDescent="0.25">
      <c r="A47" s="47" t="s">
        <v>37</v>
      </c>
      <c r="B47" s="25" t="s">
        <v>24</v>
      </c>
      <c r="C47" s="38">
        <v>1</v>
      </c>
      <c r="D47" s="26"/>
      <c r="E47" s="39">
        <f t="shared" si="12"/>
        <v>1</v>
      </c>
      <c r="F47" s="38">
        <v>21</v>
      </c>
      <c r="G47" s="26">
        <v>8</v>
      </c>
      <c r="H47" s="39">
        <f t="shared" ref="H47:H50" si="27">SUM(F47:G47)</f>
        <v>29</v>
      </c>
      <c r="I47" s="38"/>
      <c r="J47" s="26"/>
      <c r="K47" s="39">
        <f t="shared" ref="K47:K50" si="28">SUM(I47:J47)</f>
        <v>0</v>
      </c>
      <c r="L47" s="38"/>
      <c r="M47" s="26"/>
      <c r="N47" s="39">
        <f t="shared" ref="N47:N50" si="29">SUM(L47:M47)</f>
        <v>0</v>
      </c>
      <c r="O47" s="26">
        <f t="shared" si="16"/>
        <v>22</v>
      </c>
      <c r="P47" s="27">
        <f t="shared" si="16"/>
        <v>8</v>
      </c>
      <c r="Q47" s="29">
        <f t="shared" si="17"/>
        <v>30</v>
      </c>
    </row>
    <row r="48" spans="1:17" ht="39.75" customHeight="1" x14ac:dyDescent="0.25">
      <c r="A48" s="48"/>
      <c r="B48" s="25" t="s">
        <v>25</v>
      </c>
      <c r="C48" s="38"/>
      <c r="D48" s="26"/>
      <c r="E48" s="39">
        <f t="shared" si="12"/>
        <v>0</v>
      </c>
      <c r="F48" s="38"/>
      <c r="G48" s="26"/>
      <c r="H48" s="39">
        <f t="shared" si="27"/>
        <v>0</v>
      </c>
      <c r="I48" s="38">
        <v>7</v>
      </c>
      <c r="J48" s="26">
        <v>6</v>
      </c>
      <c r="K48" s="39">
        <f t="shared" si="28"/>
        <v>13</v>
      </c>
      <c r="L48" s="38"/>
      <c r="M48" s="26"/>
      <c r="N48" s="39">
        <f t="shared" si="29"/>
        <v>0</v>
      </c>
      <c r="O48" s="26">
        <f t="shared" si="16"/>
        <v>7</v>
      </c>
      <c r="P48" s="27">
        <f t="shared" si="16"/>
        <v>6</v>
      </c>
      <c r="Q48" s="29">
        <f t="shared" si="17"/>
        <v>13</v>
      </c>
    </row>
    <row r="49" spans="1:17" ht="39.75" customHeight="1" x14ac:dyDescent="0.25">
      <c r="A49" s="48"/>
      <c r="B49" s="25" t="s">
        <v>27</v>
      </c>
      <c r="C49" s="38">
        <v>4</v>
      </c>
      <c r="D49" s="26">
        <v>2</v>
      </c>
      <c r="E49" s="39">
        <f t="shared" si="12"/>
        <v>6</v>
      </c>
      <c r="F49" s="38"/>
      <c r="G49" s="26"/>
      <c r="H49" s="39">
        <f t="shared" si="27"/>
        <v>0</v>
      </c>
      <c r="I49" s="38"/>
      <c r="J49" s="26"/>
      <c r="K49" s="39">
        <f t="shared" si="28"/>
        <v>0</v>
      </c>
      <c r="L49" s="38"/>
      <c r="M49" s="26"/>
      <c r="N49" s="39">
        <f t="shared" si="29"/>
        <v>0</v>
      </c>
      <c r="O49" s="26">
        <f t="shared" si="16"/>
        <v>4</v>
      </c>
      <c r="P49" s="27">
        <f t="shared" si="16"/>
        <v>2</v>
      </c>
      <c r="Q49" s="29">
        <f t="shared" si="17"/>
        <v>6</v>
      </c>
    </row>
    <row r="50" spans="1:17" ht="39.75" customHeight="1" x14ac:dyDescent="0.25">
      <c r="A50" s="48"/>
      <c r="B50" s="25" t="s">
        <v>29</v>
      </c>
      <c r="C50" s="38"/>
      <c r="D50" s="26"/>
      <c r="E50" s="39">
        <f t="shared" si="12"/>
        <v>0</v>
      </c>
      <c r="F50" s="38">
        <v>2</v>
      </c>
      <c r="G50" s="26">
        <v>5</v>
      </c>
      <c r="H50" s="39">
        <f t="shared" si="27"/>
        <v>7</v>
      </c>
      <c r="I50" s="38"/>
      <c r="J50" s="26"/>
      <c r="K50" s="39">
        <f t="shared" si="28"/>
        <v>0</v>
      </c>
      <c r="L50" s="38"/>
      <c r="M50" s="26"/>
      <c r="N50" s="39">
        <f t="shared" si="29"/>
        <v>0</v>
      </c>
      <c r="O50" s="26">
        <f t="shared" si="16"/>
        <v>2</v>
      </c>
      <c r="P50" s="27">
        <f t="shared" si="16"/>
        <v>5</v>
      </c>
      <c r="Q50" s="29">
        <f t="shared" si="17"/>
        <v>7</v>
      </c>
    </row>
    <row r="51" spans="1:17" ht="39.75" customHeight="1" x14ac:dyDescent="0.25">
      <c r="A51" s="34" t="s">
        <v>38</v>
      </c>
      <c r="B51" s="35"/>
      <c r="C51" s="40">
        <f>SUM(C47:C50)</f>
        <v>5</v>
      </c>
      <c r="D51" s="36">
        <f t="shared" ref="D51:P51" si="30">SUM(D47:D50)</f>
        <v>2</v>
      </c>
      <c r="E51" s="41">
        <f t="shared" si="30"/>
        <v>7</v>
      </c>
      <c r="F51" s="40">
        <f t="shared" si="30"/>
        <v>23</v>
      </c>
      <c r="G51" s="36">
        <f t="shared" si="30"/>
        <v>13</v>
      </c>
      <c r="H51" s="41">
        <f t="shared" si="30"/>
        <v>36</v>
      </c>
      <c r="I51" s="40">
        <f t="shared" si="30"/>
        <v>7</v>
      </c>
      <c r="J51" s="36">
        <f t="shared" si="30"/>
        <v>6</v>
      </c>
      <c r="K51" s="41">
        <f t="shared" si="30"/>
        <v>13</v>
      </c>
      <c r="L51" s="40">
        <f t="shared" si="30"/>
        <v>0</v>
      </c>
      <c r="M51" s="36">
        <f t="shared" si="30"/>
        <v>0</v>
      </c>
      <c r="N51" s="41">
        <f t="shared" si="30"/>
        <v>0</v>
      </c>
      <c r="O51" s="36">
        <f t="shared" si="30"/>
        <v>35</v>
      </c>
      <c r="P51" s="36">
        <f t="shared" si="30"/>
        <v>21</v>
      </c>
      <c r="Q51" s="37">
        <f t="shared" si="17"/>
        <v>56</v>
      </c>
    </row>
    <row r="52" spans="1:17" ht="39.75" customHeight="1" thickBot="1" x14ac:dyDescent="0.3">
      <c r="A52" s="30"/>
      <c r="B52" s="31" t="s">
        <v>39</v>
      </c>
      <c r="C52" s="42">
        <f>C27+C35+C41+C46+C51</f>
        <v>78</v>
      </c>
      <c r="D52" s="32">
        <f t="shared" ref="D52:Q52" si="31">D27+D35+D41+D46+D51</f>
        <v>63</v>
      </c>
      <c r="E52" s="43">
        <f t="shared" si="31"/>
        <v>141</v>
      </c>
      <c r="F52" s="42">
        <f t="shared" si="31"/>
        <v>812</v>
      </c>
      <c r="G52" s="32">
        <f t="shared" si="31"/>
        <v>395</v>
      </c>
      <c r="H52" s="43">
        <f t="shared" si="31"/>
        <v>1207</v>
      </c>
      <c r="I52" s="42">
        <f t="shared" si="31"/>
        <v>550</v>
      </c>
      <c r="J52" s="32">
        <f t="shared" si="31"/>
        <v>367</v>
      </c>
      <c r="K52" s="43">
        <f t="shared" si="31"/>
        <v>917</v>
      </c>
      <c r="L52" s="42">
        <f t="shared" si="31"/>
        <v>61</v>
      </c>
      <c r="M52" s="32">
        <f t="shared" si="31"/>
        <v>40</v>
      </c>
      <c r="N52" s="43">
        <f t="shared" si="31"/>
        <v>101</v>
      </c>
      <c r="O52" s="32">
        <f t="shared" si="31"/>
        <v>1501</v>
      </c>
      <c r="P52" s="32">
        <f t="shared" si="31"/>
        <v>865</v>
      </c>
      <c r="Q52" s="33">
        <f t="shared" si="31"/>
        <v>2366</v>
      </c>
    </row>
    <row r="53" spans="1:17" ht="15.75" thickTop="1" x14ac:dyDescent="0.25">
      <c r="Q53" s="6"/>
    </row>
  </sheetData>
  <mergeCells count="19">
    <mergeCell ref="P4:R4"/>
    <mergeCell ref="C4:C5"/>
    <mergeCell ref="D4:F4"/>
    <mergeCell ref="G4:I4"/>
    <mergeCell ref="J4:L4"/>
    <mergeCell ref="M4:O4"/>
    <mergeCell ref="A18:A20"/>
    <mergeCell ref="B18:B20"/>
    <mergeCell ref="C18:Q18"/>
    <mergeCell ref="C19:E19"/>
    <mergeCell ref="F19:H19"/>
    <mergeCell ref="I19:K19"/>
    <mergeCell ref="L19:N19"/>
    <mergeCell ref="O19:Q19"/>
    <mergeCell ref="A21:A26"/>
    <mergeCell ref="A28:A34"/>
    <mergeCell ref="A36:A40"/>
    <mergeCell ref="A42:A45"/>
    <mergeCell ref="A47:A50"/>
  </mergeCells>
  <pageMargins left="0.7" right="0.7" top="0.75" bottom="0.75" header="0.3" footer="0.3"/>
  <pageSetup paperSize="9" scale="37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Garbin Tiziana</dc:creator>
  <cp:lastModifiedBy>%USERPROFILE%</cp:lastModifiedBy>
  <cp:lastPrinted>2024-06-10T13:18:54Z</cp:lastPrinted>
  <dcterms:created xsi:type="dcterms:W3CDTF">2023-11-27T14:05:00Z</dcterms:created>
  <dcterms:modified xsi:type="dcterms:W3CDTF">2024-07-15T07:45:24Z</dcterms:modified>
</cp:coreProperties>
</file>